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190" windowHeight="106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<sst xmlns="http://schemas.openxmlformats.org/spreadsheetml/2006/main" count="13" uniqueCount="10">
  <si>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R1</t>
  </si>
  <si>
    <t>ohms</t>
  </si>
  <si>
    <t>R2</t>
  </si>
  <si>
    <t>Soundcard input R</t>
  </si>
  <si>
    <t>Total R</t>
  </si>
  <si>
    <t>dB</t>
  </si>
  <si>
    <t>Soundcard Input Sensitivity (Vpeak)</t>
  </si>
  <si>
    <t>Max Amp RMS Voltage</t>
  </si>
  <si>
    <t>Pmax - 8 Ohm</t>
  </si>
  <si>
    <t>Pmax - 4 Ohm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</si>
</sst>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2">
    <font>
      <sz val="10"/>
      <color indexed="8"/>
      <name val="Arial"/>
      <family val="0"/>
    </font>
    <font>
      <sz val="10"/>
      <color indexed="8"/>
      <name val="Basic 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C9" sqref="C9"/>
    </sheetView>
  </sheetViews>
  <sheetFormatPr defaultColWidth="10.00390625" defaultRowHeight="12.75"/>
  <cols>
    <col min="1" max="256" width="13.7109375" style="0" bestFit="1" customWidth="1"/>
  </cols>
  <sheetData>
    <row r="2" spans="1:3" ht="12.75">
      <c r="A2" t="s">
        <v>0</v>
      </c>
      <c r="B2">
        <v>950</v>
      </c>
      <c r="C2" t="s">
        <v>1</v>
      </c>
    </row>
    <row r="3" spans="1:3" ht="12.75">
      <c r="A3" t="s">
        <v>2</v>
      </c>
      <c r="B3">
        <v>5500</v>
      </c>
      <c r="C3" t="s">
        <v>1</v>
      </c>
    </row>
    <row r="4" spans="1:3" ht="12.75">
      <c r="A4" t="s">
        <v>3</v>
      </c>
      <c r="B4">
        <v>10000</v>
      </c>
      <c r="C4" t="s">
        <v>1</v>
      </c>
    </row>
    <row r="6" spans="1:3" ht="12.75">
      <c r="A6" t="s">
        <v>4</v>
      </c>
      <c r="B6">
        <f>(1/((1/B2)+(1/B4))/(B3+(1/((1/B2)+(1/B4)))))</f>
        <v>0.13624955181072232</v>
      </c>
      <c r="C6" t="s">
        <v>1</v>
      </c>
    </row>
    <row r="7" spans="2:3" ht="12.75">
      <c r="B7">
        <f>20*LOG($B$6)</f>
        <v>-17.3132983529824</v>
      </c>
      <c r="C7" t="s">
        <v>5</v>
      </c>
    </row>
    <row r="8" spans="1:4" s="2" customFormat="1" ht="12.75">
      <c r="A8"/>
      <c r="B8"/>
      <c r="C8"/>
      <c r="D8"/>
    </row>
    <row r="9" spans="1:4" ht="38.25">
      <c r="A9" s="2" t="s">
        <v>6</v>
      </c>
      <c r="B9" s="2" t="s">
        <v>7</v>
      </c>
      <c r="C9" s="2" t="s">
        <v>8</v>
      </c>
      <c r="D9" s="2" t="s">
        <v>9</v>
      </c>
    </row>
    <row r="10" spans="1:4" ht="12.75">
      <c r="A10">
        <v>1</v>
      </c>
      <c r="B10">
        <f>(A10*0.707)/$B$6</f>
        <v>5.1890078947354255</v>
      </c>
      <c r="C10">
        <f>(POWER($B10,2))/8</f>
        <v>3.365725366453325</v>
      </c>
      <c r="D10">
        <f>(POWER($B10,2))/4</f>
        <v>6.73145073290665</v>
      </c>
    </row>
    <row r="11" spans="1:4" ht="12.75">
      <c r="A11">
        <v>1.5</v>
      </c>
      <c r="B11">
        <f>(A11*0.707)/$B$6</f>
        <v>7.783511842103139</v>
      </c>
      <c r="C11">
        <f>(POWER($B11,2))/8</f>
        <v>7.572882074519975</v>
      </c>
      <c r="D11">
        <f>(POWER($B11,2))/4</f>
        <v>15.14576414903995</v>
      </c>
    </row>
    <row r="12" spans="1:4" ht="12.75">
      <c r="A12">
        <v>2</v>
      </c>
      <c r="B12">
        <f>(A12*0.707)/$B$6</f>
        <v>10.378015789470851</v>
      </c>
      <c r="C12">
        <f>(POWER($B12,2))/8</f>
        <v>13.46290146581325</v>
      </c>
      <c r="D12">
        <f>(POWER($B12,2))/4</f>
        <v>26.9258029316265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